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tch\Documents\1 THIBMART\GET THINGS DONE\"/>
    </mc:Choice>
  </mc:AlternateContent>
  <xr:revisionPtr revIDLastSave="0" documentId="8_{588A3166-156B-453E-A743-000F0AEF657D}" xr6:coauthVersionLast="47" xr6:coauthVersionMax="47" xr10:uidLastSave="{00000000-0000-0000-0000-000000000000}"/>
  <bookViews>
    <workbookView xWindow="0" yWindow="315" windowWidth="27795" windowHeight="11835" xr2:uid="{EF824010-6B95-4E20-910B-BCAD221CA9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7" i="1" s="1"/>
  <c r="A8" i="1" s="1"/>
  <c r="A9" i="1" s="1"/>
  <c r="A20" i="1"/>
  <c r="A10" i="1" l="1"/>
  <c r="A12" i="1" s="1"/>
  <c r="A14" i="1" s="1"/>
  <c r="A11" i="1"/>
  <c r="A13" i="1" s="1"/>
  <c r="A42" i="1" l="1"/>
  <c r="A44" i="1"/>
  <c r="A16" i="1"/>
  <c r="A17" i="1" s="1"/>
  <c r="A19" i="1" s="1"/>
  <c r="A21" i="1" s="1"/>
  <c r="A22" i="1" l="1"/>
  <c r="A24" i="1" s="1"/>
  <c r="A25" i="1"/>
  <c r="A26" i="1" s="1"/>
  <c r="A28" i="1" s="1"/>
  <c r="A29" i="1" l="1"/>
  <c r="A30" i="1" s="1"/>
  <c r="A39" i="1"/>
</calcChain>
</file>

<file path=xl/sharedStrings.xml><?xml version="1.0" encoding="utf-8"?>
<sst xmlns="http://schemas.openxmlformats.org/spreadsheetml/2006/main" count="47" uniqueCount="44">
  <si>
    <t>USPES PROMISSORY NOTE TO BE PROVIDED TO GARANTIA FOR PAYMENT OF COFFEE</t>
  </si>
  <si>
    <t>AMOUNT RECEIVED BY GARANTIA FROM EXCHANGE SERVICE PROVIDER, WITH PRICE OF COFFEE BEING ADJUSTED  TO MATCH USPES PROMISSORY NOTE</t>
  </si>
  <si>
    <t>SERVICE PROVIDER FEE PERCENTAGE FOR EXCHANGE OF USPES PROMISSORY NOTE</t>
  </si>
  <si>
    <t xml:space="preserve">VALUE OF PAYMENT TO GARANTIA BY BUYER FOR COFFEE BY BUYER AS PER 1053, PAID WITH USPES PROMISSORY NOTE </t>
  </si>
  <si>
    <t>UAWS PURCHASE BY OCHO USING UAWS CREDIT</t>
  </si>
  <si>
    <t>USPES PROMISSORY NOTE TO BE ISSUED TO OCHO AND USED TO PAY FOR COFFEE PURCHASED BY OCHO FROM BUYER</t>
  </si>
  <si>
    <t>USPES PROMISSORY NOTE TO BE ISSUED TO OCHO TO PROVIDE PROFIT TO OCHO</t>
  </si>
  <si>
    <t>AMOUNT TO BE PROVIDED BY EXCHANGE SERVICE PROVIDER AND SENT TO COORDINATES SPECIFIED BY OCHO</t>
  </si>
  <si>
    <t>AMOUNT TO BE PROVIDED BY EXCHANGE SERVICE PROVIDER AND SENT TO COORDINATES SPECIFIED WHEN UAWS ARE PURCHASED USING CREDIT</t>
  </si>
  <si>
    <t>AMOUNT TO BE PROVIDED BY EXCHANGE SERVICE PROVIDER AND SENT TO COORDINATES SPECIFIED BY BUYER, RESELLING COFFEE TO OCHO</t>
  </si>
  <si>
    <t>VALUE TO BE OBTAINED BY EXCHANGE SERVICE PROVIDER FROM REFFERALS OF COMMERCE</t>
  </si>
  <si>
    <t>UAWS PURCHASED BY EXCHANGE SERVICE PROVIDER USING CREDIT</t>
  </si>
  <si>
    <t>UAWS PURCHASED BY EXCHANGE SERVICE PROVIDER  USING TRANSFER OF FUNDS AS PAYMENT, TO COORDINATES RECEIVED IN EMAIL AT TIME OF PURCHASE</t>
  </si>
  <si>
    <t>TOTAL VALUE OF UAWS PURCHASED BY EXCHANGE SERVICE PROVIDER</t>
  </si>
  <si>
    <t xml:space="preserve">FIDES IBOE ISSUED AS LAGNIAPPE TO BE USED BY EXCHANGE SERVICE PROVIDER </t>
  </si>
  <si>
    <t>TO OBTAIN FULL VALUE OF EXCHANGE REQUESTED, WITH OWNERSHIP OF THE VALUE EXCHANGED BEING TRANSFERRED TO FIDES</t>
  </si>
  <si>
    <t>FIDES IBOE ISSUED AS LAGNIAPPE TO REPAY EXCHANGE SERVICE PROVIDER FOR FUNDS TRANSFERRED TO PAY FOR UAWS</t>
  </si>
  <si>
    <t>FIDES IBOE ISSUED AS LAGNIAPPE TO BE USED BY EXCHANGE SERVICE PROVIDER TO REPAY CREDIT USED TO PURCHASE UAWS</t>
  </si>
  <si>
    <t>FIDES IBOE ISSUED AS LAGNIAPPE TO BE USED BY EXCHANGE SERVICE PROVIDER TO OBTAIN PROFIT FOR EXCHANGE SERVICE PROVIDER</t>
  </si>
  <si>
    <t>TOTAL OF FIDES IBOE VALUES TO BE OBTAINED THROUGH COMMERCE WITH JESCO OR OTHER END BUYERS</t>
  </si>
  <si>
    <t>COST OF PRODUCTS AND SERVICES</t>
  </si>
  <si>
    <t>PRODUCTS AND SERVICES RESOLD PERCENTANGE PROFIT</t>
  </si>
  <si>
    <t>PRODUCTS AND SERVICES RESALE PRICE</t>
  </si>
  <si>
    <t>PROFIT PER RESALE</t>
  </si>
  <si>
    <t>NUMBER OF FULL VALUE TRANSACTIONS; WOULD BE MORE TRANSACTIONS IF NOT FULL VALUE, TO REACH FULL VALUE</t>
  </si>
  <si>
    <t xml:space="preserve">MODEL FOR 3002 </t>
  </si>
  <si>
    <t>NOVEMBER 29 2024</t>
  </si>
  <si>
    <r>
      <t xml:space="preserve">OR, 2001, 2002, 2003, 2004, 2005 IN change2100.com/GTD </t>
    </r>
    <r>
      <rPr>
        <sz val="9"/>
        <rFont val="Calibri"/>
        <family val="2"/>
        <scheme val="minor"/>
      </rPr>
      <t>MAY BE STRUCTURED AND EXECUTED.</t>
    </r>
  </si>
  <si>
    <t>PRODUCTS OR SERVICES DESCRIPTION AND SELECTION OF NOMINATED BUYER THAT WILL PURCHASE FROM A NOMINATED SELECTED USPES JVA PARTNER</t>
  </si>
  <si>
    <t>ADDITIONAL</t>
  </si>
  <si>
    <t>TOTAL PRODUCTS AND SERVICES RESALE PRICE DIVIDED BY AMOUNT TO BE PROVIDED BY EXCHANGE SERVICE PROVIDER</t>
  </si>
  <si>
    <t>REPRESENTING NUMBER OF YEARS TO COMPLETE THE COMMERCE</t>
  </si>
  <si>
    <t>AMOUNT PER MONTH TO BE PRODUCED THROUGH COMMERCE</t>
  </si>
  <si>
    <t>TRADE PLATFORMS SELECTED BY OCHO</t>
  </si>
  <si>
    <t xml:space="preserve">INCOME FROM OTHER BUSINESS AS DESCRIBED ABOVE IS RETAINED BY OCHO AND SHARED 50%-50% </t>
  </si>
  <si>
    <t>WITH THE ENTITY THAT REQUESTED THE PROMISSORY NOTE AS SHOWN IN "A4" BE CLEARED BY OCHO SERVICES,</t>
  </si>
  <si>
    <t>OCHO ACCELERATION THROUGH PROFESSIONAL TRADING PLATFORMS, WITH 50% OF TOTAL SHOWN TO BE PRODUCED WITHIN 90 DAYS</t>
  </si>
  <si>
    <t>THROUGH WHICH THE TOTAL VALUES REQUIRED ARE TO BE PRODUCED</t>
  </si>
  <si>
    <t>CONDITIONED ON THAT ENTITY PROVIDING ACCEPTABLE END BUYERS FOR PRODUCTS AND SERVICES AND ACCEPTABLE TRADING PLATFORMS</t>
  </si>
  <si>
    <t xml:space="preserve">FULL FUNDING MAY BE PROVIDED THROUGH 1053 IN change2100.com/GTD, AS SHOWN IN "A14", </t>
  </si>
  <si>
    <t xml:space="preserve">IN THE EVENT SOME OR ALL FUNDING IS PROVIDED THROUGH 1053, AFTER COMPLETION FROM OTHER INCOME, ADDITIONAL </t>
  </si>
  <si>
    <t xml:space="preserve">EXECUTION OF THIS MODEL REQUIRES COMPLIANCE WITH </t>
  </si>
  <si>
    <t>GTD 1048. SERVICE REQUIREMENTS</t>
  </si>
  <si>
    <t>USPES PROMISSORY NOTE TO BE ISSUED TO OCHO AND USED TO REPAY CREDIT USED TO PURCHASE UAWS; UNLESS, PAYMENT HAS ALREADY BEEN MADE WITH DIRECT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</si>
</sst>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7"/>
      <color rgb="FF000000"/>
      <name val="Arial"/>
      <family val="2"/>
    </font>
    <font>
      <b/>
      <sz val="10"/>
      <color rgb="FFFF0000"/>
      <name val="Calibri"/>
      <family val="2"/>
      <scheme val="minor"/>
    </font>
    <font>
      <b/>
      <u/>
      <sz val="11"/>
      <color theme="9"/>
      <name val="Calibri"/>
      <family val="2"/>
      <scheme val="minor"/>
    </font>
    <font>
      <b/>
      <u/>
      <sz val="10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70AD47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4">
    <xf numFmtId="0" fontId="0" fillId="0" borderId="0" xfId="0"/>
    <xf numFmtId="6" fontId="0" fillId="0" borderId="0" xfId="0" applyNumberFormat="1"/>
    <xf numFmtId="0" fontId="2" fillId="0" borderId="0" xfId="0" applyFont="1"/>
    <xf numFmtId="44" fontId="0" fillId="0" borderId="0" xfId="2" applyNumberFormat="1" applyFont="1"/>
    <xf numFmtId="6" fontId="0" fillId="0" borderId="0" xfId="1" applyNumberFormat="1" applyFont="1"/>
    <xf numFmtId="0" fontId="4" fillId="0" borderId="0" xfId="0" applyFont="1"/>
    <xf numFmtId="0" fontId="3" fillId="0" borderId="0" xfId="0" applyFont="1"/>
    <xf numFmtId="6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8" fontId="0" fillId="0" borderId="0" xfId="0" applyNumberFormat="1"/>
    <xf numFmtId="0" fontId="13" fillId="0" borderId="0" xfId="0" applyFont="1"/>
    <xf numFmtId="0" fontId="14" fillId="0" borderId="0" xfId="0" applyFont="1"/>
    <xf numFmtId="6" fontId="3" fillId="0" borderId="0" xfId="0" applyNumberFormat="1" applyFont="1" applyProtection="1">
      <protection locked="0"/>
    </xf>
    <xf numFmtId="9" fontId="3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5" fillId="0" borderId="0" xfId="0" applyFont="1"/>
    <xf numFmtId="0" fontId="17" fillId="0" borderId="0" xfId="3" applyFont="1" applyProtection="1">
      <protection locked="0"/>
    </xf>
    <xf numFmtId="0" fontId="16" fillId="0" borderId="0" xfId="3" applyProtection="1">
      <protection locked="0"/>
    </xf>
    <xf numFmtId="0" fontId="16" fillId="0" borderId="0" xfId="3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hange2100.com/GTD/contents/en-us/d4184_1048.-SERVICE-REQUIREMENTS.html" TargetMode="External"/><Relationship Id="rId1" Type="http://schemas.openxmlformats.org/officeDocument/2006/relationships/hyperlink" Target="https://www.change2100.com/GTD/contents/en-us/d4184_1048.-SERVICE-REQUIREMENT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A20A-F463-4C7E-8276-895F032963B9}">
  <dimension ref="A1:L53"/>
  <sheetViews>
    <sheetView tabSelected="1" workbookViewId="0">
      <selection activeCell="A18" sqref="A18"/>
    </sheetView>
  </sheetViews>
  <sheetFormatPr defaultRowHeight="15" x14ac:dyDescent="0.25"/>
  <cols>
    <col min="1" max="1" width="18.5703125" bestFit="1" customWidth="1"/>
    <col min="8" max="8" width="5.7109375" customWidth="1"/>
  </cols>
  <sheetData>
    <row r="1" spans="1:12" x14ac:dyDescent="0.25">
      <c r="A1" s="11" t="s">
        <v>25</v>
      </c>
      <c r="C1" s="20" t="s">
        <v>41</v>
      </c>
      <c r="I1" s="21" t="s">
        <v>42</v>
      </c>
      <c r="J1" s="22"/>
      <c r="K1" s="22"/>
      <c r="L1" s="23"/>
    </row>
    <row r="2" spans="1:12" x14ac:dyDescent="0.25">
      <c r="A2" s="11" t="s">
        <v>26</v>
      </c>
    </row>
    <row r="4" spans="1:12" x14ac:dyDescent="0.25">
      <c r="A4" s="16">
        <v>500000000</v>
      </c>
      <c r="B4" t="s">
        <v>0</v>
      </c>
    </row>
    <row r="5" spans="1:12" x14ac:dyDescent="0.25">
      <c r="A5" s="1">
        <f>A4</f>
        <v>500000000</v>
      </c>
      <c r="B5" s="2" t="s">
        <v>3</v>
      </c>
    </row>
    <row r="6" spans="1:12" x14ac:dyDescent="0.25">
      <c r="A6" s="17">
        <v>0.5</v>
      </c>
      <c r="B6" s="2" t="s">
        <v>2</v>
      </c>
    </row>
    <row r="7" spans="1:12" x14ac:dyDescent="0.25">
      <c r="A7" s="1">
        <f>A5-(A5*A6)</f>
        <v>250000000</v>
      </c>
      <c r="B7" s="2" t="s">
        <v>1</v>
      </c>
    </row>
    <row r="8" spans="1:12" x14ac:dyDescent="0.25">
      <c r="A8" s="1">
        <f>A4*A4/A7</f>
        <v>1000000000</v>
      </c>
      <c r="B8" s="2" t="s">
        <v>4</v>
      </c>
    </row>
    <row r="9" spans="1:12" x14ac:dyDescent="0.25">
      <c r="A9" s="1">
        <f>A8</f>
        <v>1000000000</v>
      </c>
      <c r="B9" s="2" t="s">
        <v>43</v>
      </c>
    </row>
    <row r="10" spans="1:12" x14ac:dyDescent="0.25">
      <c r="A10" s="1">
        <f>A9-(A9*A6)</f>
        <v>500000000</v>
      </c>
      <c r="B10" s="2" t="s">
        <v>8</v>
      </c>
    </row>
    <row r="11" spans="1:12" x14ac:dyDescent="0.25">
      <c r="A11" s="1">
        <f>A9</f>
        <v>1000000000</v>
      </c>
      <c r="B11" s="2" t="s">
        <v>5</v>
      </c>
    </row>
    <row r="12" spans="1:12" x14ac:dyDescent="0.25">
      <c r="A12" s="1">
        <f>A10</f>
        <v>500000000</v>
      </c>
      <c r="B12" s="2" t="s">
        <v>9</v>
      </c>
    </row>
    <row r="13" spans="1:12" x14ac:dyDescent="0.25">
      <c r="A13" s="1">
        <f>A11</f>
        <v>1000000000</v>
      </c>
      <c r="B13" s="2" t="s">
        <v>6</v>
      </c>
    </row>
    <row r="14" spans="1:12" x14ac:dyDescent="0.25">
      <c r="A14" s="4">
        <f>A12</f>
        <v>500000000</v>
      </c>
      <c r="B14" s="2" t="s">
        <v>7</v>
      </c>
    </row>
    <row r="15" spans="1:12" x14ac:dyDescent="0.25">
      <c r="A15" s="3"/>
      <c r="B15" s="2"/>
    </row>
    <row r="16" spans="1:12" x14ac:dyDescent="0.25">
      <c r="A16" s="1">
        <f>(A5+A9+A11+A13)*2</f>
        <v>7000000000</v>
      </c>
      <c r="B16" s="2" t="s">
        <v>10</v>
      </c>
    </row>
    <row r="17" spans="1:3" x14ac:dyDescent="0.25">
      <c r="A17" s="1">
        <f>A16/2</f>
        <v>3500000000</v>
      </c>
      <c r="B17" s="2" t="s">
        <v>11</v>
      </c>
    </row>
    <row r="18" spans="1:3" x14ac:dyDescent="0.25">
      <c r="A18" s="16">
        <v>0</v>
      </c>
      <c r="B18" s="2" t="s">
        <v>12</v>
      </c>
    </row>
    <row r="19" spans="1:3" x14ac:dyDescent="0.25">
      <c r="A19" s="1">
        <f>A17+A18</f>
        <v>3500000000</v>
      </c>
      <c r="B19" s="2" t="s">
        <v>13</v>
      </c>
    </row>
    <row r="20" spans="1:3" x14ac:dyDescent="0.25">
      <c r="A20" s="1">
        <f>A18</f>
        <v>0</v>
      </c>
      <c r="B20" s="2" t="s">
        <v>16</v>
      </c>
    </row>
    <row r="21" spans="1:3" x14ac:dyDescent="0.25">
      <c r="A21" s="1">
        <f>A19</f>
        <v>3500000000</v>
      </c>
      <c r="B21" s="2" t="s">
        <v>17</v>
      </c>
    </row>
    <row r="22" spans="1:3" x14ac:dyDescent="0.25">
      <c r="A22" s="1">
        <f>A21</f>
        <v>3500000000</v>
      </c>
      <c r="B22" s="2" t="s">
        <v>14</v>
      </c>
    </row>
    <row r="23" spans="1:3" x14ac:dyDescent="0.25">
      <c r="A23" s="1"/>
      <c r="B23" s="2" t="s">
        <v>15</v>
      </c>
    </row>
    <row r="24" spans="1:3" x14ac:dyDescent="0.25">
      <c r="A24" s="1">
        <f>A22</f>
        <v>3500000000</v>
      </c>
      <c r="B24" s="2" t="s">
        <v>18</v>
      </c>
    </row>
    <row r="25" spans="1:3" x14ac:dyDescent="0.25">
      <c r="A25" s="1">
        <f>A20+A21+A22+A24</f>
        <v>10500000000</v>
      </c>
      <c r="B25" s="2" t="s">
        <v>19</v>
      </c>
    </row>
    <row r="26" spans="1:3" x14ac:dyDescent="0.25">
      <c r="A26" s="1">
        <f>A25</f>
        <v>10500000000</v>
      </c>
      <c r="B26" s="2" t="s">
        <v>20</v>
      </c>
    </row>
    <row r="27" spans="1:3" x14ac:dyDescent="0.25">
      <c r="A27" s="17">
        <v>0.1</v>
      </c>
      <c r="B27" s="2" t="s">
        <v>21</v>
      </c>
    </row>
    <row r="28" spans="1:3" x14ac:dyDescent="0.25">
      <c r="A28" s="1">
        <f>(A26*A27)+A26</f>
        <v>11550000000</v>
      </c>
      <c r="B28" s="2" t="s">
        <v>22</v>
      </c>
    </row>
    <row r="29" spans="1:3" x14ac:dyDescent="0.25">
      <c r="A29" s="7">
        <f>A28-A26</f>
        <v>1050000000</v>
      </c>
      <c r="B29" s="8" t="s">
        <v>23</v>
      </c>
      <c r="C29" s="9"/>
    </row>
    <row r="30" spans="1:3" x14ac:dyDescent="0.25">
      <c r="A30">
        <f>A26/A29</f>
        <v>10</v>
      </c>
      <c r="B30" s="10" t="s">
        <v>24</v>
      </c>
    </row>
    <row r="31" spans="1:3" x14ac:dyDescent="0.25">
      <c r="B31" s="10" t="s">
        <v>27</v>
      </c>
    </row>
    <row r="32" spans="1:3" x14ac:dyDescent="0.25">
      <c r="B32" s="5"/>
    </row>
    <row r="33" spans="1:8" x14ac:dyDescent="0.25">
      <c r="B33" s="18" t="s">
        <v>28</v>
      </c>
    </row>
    <row r="34" spans="1:8" x14ac:dyDescent="0.25">
      <c r="B34" s="19" t="s">
        <v>29</v>
      </c>
    </row>
    <row r="35" spans="1:8" x14ac:dyDescent="0.25">
      <c r="B35" s="19" t="s">
        <v>29</v>
      </c>
    </row>
    <row r="36" spans="1:8" x14ac:dyDescent="0.25">
      <c r="B36" s="19" t="s">
        <v>29</v>
      </c>
    </row>
    <row r="37" spans="1:8" x14ac:dyDescent="0.25">
      <c r="B37" s="19" t="s">
        <v>29</v>
      </c>
    </row>
    <row r="38" spans="1:8" x14ac:dyDescent="0.25">
      <c r="B38" s="6"/>
    </row>
    <row r="39" spans="1:8" x14ac:dyDescent="0.25">
      <c r="A39">
        <f>A28/A14</f>
        <v>23.1</v>
      </c>
      <c r="B39" s="12" t="s">
        <v>30</v>
      </c>
    </row>
    <row r="40" spans="1:8" x14ac:dyDescent="0.25">
      <c r="B40" s="12" t="s">
        <v>31</v>
      </c>
    </row>
    <row r="42" spans="1:8" x14ac:dyDescent="0.25">
      <c r="A42" s="13">
        <f>A14/12</f>
        <v>41666666.666666664</v>
      </c>
      <c r="B42" t="s">
        <v>32</v>
      </c>
    </row>
    <row r="44" spans="1:8" x14ac:dyDescent="0.25">
      <c r="A44" s="1">
        <f>A14*2</f>
        <v>1000000000</v>
      </c>
      <c r="B44" t="s">
        <v>36</v>
      </c>
    </row>
    <row r="45" spans="1:8" x14ac:dyDescent="0.25">
      <c r="B45" s="19" t="s">
        <v>33</v>
      </c>
    </row>
    <row r="47" spans="1:8" x14ac:dyDescent="0.25">
      <c r="B47" s="15" t="s">
        <v>39</v>
      </c>
      <c r="C47" s="15"/>
      <c r="D47" s="14"/>
      <c r="E47" s="14"/>
      <c r="F47" s="14"/>
      <c r="G47" s="14"/>
      <c r="H47" s="14"/>
    </row>
    <row r="48" spans="1:8" x14ac:dyDescent="0.25">
      <c r="B48" s="15"/>
      <c r="C48" s="15"/>
      <c r="D48" s="14"/>
      <c r="E48" s="14"/>
      <c r="F48" s="14"/>
      <c r="G48" s="14"/>
      <c r="H48" s="14"/>
    </row>
    <row r="49" spans="2:8" x14ac:dyDescent="0.25">
      <c r="B49" s="15" t="s">
        <v>40</v>
      </c>
      <c r="C49" s="15"/>
      <c r="D49" s="14"/>
      <c r="E49" s="14"/>
      <c r="F49" s="14"/>
      <c r="G49" s="14"/>
      <c r="H49" s="14"/>
    </row>
    <row r="50" spans="2:8" x14ac:dyDescent="0.25">
      <c r="B50" s="15" t="s">
        <v>34</v>
      </c>
      <c r="C50" s="15"/>
      <c r="D50" s="14"/>
      <c r="E50" s="14"/>
      <c r="F50" s="14"/>
      <c r="G50" s="14"/>
      <c r="H50" s="14"/>
    </row>
    <row r="51" spans="2:8" x14ac:dyDescent="0.25">
      <c r="B51" s="15" t="s">
        <v>35</v>
      </c>
      <c r="C51" s="15"/>
      <c r="D51" s="14"/>
      <c r="E51" s="14"/>
      <c r="F51" s="14"/>
      <c r="G51" s="14"/>
      <c r="H51" s="14"/>
    </row>
    <row r="52" spans="2:8" x14ac:dyDescent="0.25">
      <c r="B52" s="15" t="s">
        <v>38</v>
      </c>
      <c r="C52" s="15"/>
      <c r="D52" s="14"/>
      <c r="E52" s="14"/>
      <c r="F52" s="14"/>
      <c r="G52" s="14"/>
      <c r="H52" s="14"/>
    </row>
    <row r="53" spans="2:8" x14ac:dyDescent="0.25">
      <c r="B53" s="15" t="s">
        <v>37</v>
      </c>
      <c r="C53" s="15"/>
      <c r="D53" s="14"/>
      <c r="E53" s="14"/>
      <c r="F53" s="14"/>
      <c r="G53" s="14"/>
      <c r="H53" s="14"/>
    </row>
  </sheetData>
  <sheetProtection algorithmName="SHA-512" hashValue="oUxeGB4V5xeQz6+M730V7QjoDIr3pMA87lXmeIgcgq/EVDdktegOih6pVfI5xw57ytvzwyz3F+hy+K2Ox00pqw==" saltValue="AFFAOJLRLS9EB+clfdC1mA==" spinCount="100000" sheet="1" objects="1" scenarios="1" selectLockedCells="1"/>
  <hyperlinks>
    <hyperlink ref="I1" r:id="rId1" xr:uid="{F443CFE3-C5A2-4F74-95FB-E024DE830372}"/>
    <hyperlink ref="I1:L1" r:id="rId2" display="GTD 1048. SERVICE REQUIREMENTS" xr:uid="{2A8EE6E6-ADE8-46CA-B619-F861857DE11F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Young</dc:creator>
  <cp:lastModifiedBy>James Spurger</cp:lastModifiedBy>
  <dcterms:created xsi:type="dcterms:W3CDTF">2024-11-27T18:40:05Z</dcterms:created>
  <dcterms:modified xsi:type="dcterms:W3CDTF">2024-12-11T21:52:04Z</dcterms:modified>
</cp:coreProperties>
</file>